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GIAO_DICH" sheetId="2" state="visible" r:id="rId2"/>
    <sheet xmlns:r="http://schemas.openxmlformats.org/officeDocument/2006/relationships" name="TAI_KHO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đ&quot;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1E293B"/>
      <sz val="15"/>
    </font>
    <font>
      <name val="Calibri"/>
      <i val="1"/>
      <color rgb="0064748B"/>
      <sz val="9"/>
    </font>
    <font>
      <name val="Calibri"/>
      <b val="1"/>
      <color rgb="00B45309"/>
      <sz val="10"/>
    </font>
    <font>
      <name val="Calibri"/>
      <b val="1"/>
      <sz val="16"/>
    </font>
    <font>
      <name val="Calibri"/>
      <b val="1"/>
      <color rgb="0015803D"/>
      <sz val="10"/>
    </font>
    <font>
      <name val="Calibri"/>
      <b val="1"/>
      <color rgb="00B91C1C"/>
      <sz val="10"/>
    </font>
    <font>
      <name val="Calibri"/>
      <b val="1"/>
      <color rgb="00FFFFFF"/>
      <sz val="11"/>
    </font>
    <font>
      <name val="Calibri"/>
      <b val="1"/>
      <color rgb="001E293B"/>
      <sz val="11"/>
    </font>
    <font>
      <name val="Calibri"/>
      <b val="1"/>
      <sz val="12"/>
    </font>
  </fonts>
  <fills count="7">
    <fill>
      <patternFill/>
    </fill>
    <fill>
      <patternFill patternType="gray125"/>
    </fill>
    <fill>
      <patternFill patternType="solid">
        <fgColor rgb="00FEF3C7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4" fillId="2" borderId="0" pivotButton="0" quotePrefix="0" xfId="0"/>
    <xf numFmtId="164" fontId="4" fillId="3" borderId="0" pivotButton="0" quotePrefix="0" xfId="0"/>
    <xf numFmtId="164" fontId="4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164" fontId="0" fillId="0" borderId="1" pivotButton="0" quotePrefix="0" xfId="0"/>
    <xf numFmtId="164" fontId="8" fillId="0" borderId="1" pivotButton="0" quotePrefix="0" xfId="0"/>
    <xf numFmtId="165" fontId="0" fillId="0" borderId="1" applyAlignment="1" pivotButton="0" quotePrefix="0" xfId="0">
      <alignment horizontal="center"/>
    </xf>
    <xf numFmtId="0" fontId="8" fillId="6" borderId="1" applyAlignment="1" pivotButton="0" quotePrefix="0" xfId="0">
      <alignment horizontal="center"/>
    </xf>
    <xf numFmtId="164" fontId="0" fillId="6" borderId="1" pivotButton="0" quotePrefix="0" xfId="0"/>
    <xf numFmtId="164" fontId="8" fillId="6" borderId="1" pivotButton="0" quotePrefix="0" xfId="0"/>
    <xf numFmtId="165" fontId="0" fillId="6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0" fillId="6" borderId="1" applyAlignment="1" pivotButton="0" quotePrefix="0" xfId="0">
      <alignment horizontal="center"/>
    </xf>
    <xf numFmtId="0" fontId="0" fillId="6" borderId="1" pivotButton="0" quotePrefix="0" xfId="0"/>
    <xf numFmtId="0" fontId="8" fillId="6" borderId="1" pivotButton="0" quotePrefix="0" xfId="0"/>
    <xf numFmtId="0" fontId="8" fillId="0" borderId="0" pivotButton="0" quotePrefix="0" xfId="0"/>
    <xf numFmtId="164" fontId="0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20" customWidth="1" min="3" max="3"/>
    <col width="20" customWidth="1" min="4" max="4"/>
    <col width="16" customWidth="1" min="5" max="5"/>
  </cols>
  <sheetData>
    <row r="1">
      <c r="A1" s="1" t="inlineStr">
        <is>
          <t>BÁO CÁO TÀI CHÍNH TỔNG QUAN TỰ ĐỘNG</t>
        </is>
      </c>
    </row>
    <row r="2">
      <c r="A2" s="2" t="inlineStr">
        <is>
          <t>Xuất tự động từ CEO Finance OS - Sẵn sàng 100% công thức động</t>
        </is>
      </c>
    </row>
    <row r="4">
      <c r="B4" s="3" t="inlineStr">
        <is>
          <t>GIÁ TRỊ RÒNG (NET WORTH)</t>
        </is>
      </c>
      <c r="D4" s="4" t="inlineStr">
        <is>
          <t>TỔNG TÀI SẢN (ASSETS)</t>
        </is>
      </c>
      <c r="F4" s="5" t="inlineStr">
        <is>
          <t>TỔNG NỢ (LIABILITIES)</t>
        </is>
      </c>
    </row>
    <row r="5">
      <c r="B5" s="6">
        <f>TAI_KHOAN!F13</f>
        <v/>
      </c>
      <c r="D5" s="7">
        <f>TAI_KHOAN!F11</f>
        <v/>
      </c>
      <c r="F5" s="8">
        <f>TAI_KHOAN!F12</f>
        <v/>
      </c>
    </row>
    <row r="8">
      <c r="A8" s="9" t="inlineStr">
        <is>
          <t>Tháng</t>
        </is>
      </c>
      <c r="B8" s="9" t="inlineStr">
        <is>
          <t>Thu Nhập</t>
        </is>
      </c>
      <c r="C8" s="9" t="inlineStr">
        <is>
          <t>Chi Tiêu</t>
        </is>
      </c>
      <c r="D8" s="9" t="inlineStr">
        <is>
          <t>Dư Ròng</t>
        </is>
      </c>
      <c r="E8" s="9" t="inlineStr">
        <is>
          <t>Tỷ Lệ Tiết Kiệm</t>
        </is>
      </c>
    </row>
    <row r="9">
      <c r="A9" s="10" t="inlineStr">
        <is>
          <t>2026-01</t>
        </is>
      </c>
      <c r="B9" s="11">
        <f>SUMIFS(GIAO_DICH!$E:$E, GIAO_DICH!$B:$B, "Thu nhập", GIAO_DICH!$K:$K, A9)</f>
        <v/>
      </c>
      <c r="C9" s="11">
        <f>SUMIFS(GIAO_DICH!$E:$E, GIAO_DICH!$B:$B, "Chi phí", GIAO_DICH!$K:$K, A9)</f>
        <v/>
      </c>
      <c r="D9" s="12">
        <f>B9-C9</f>
        <v/>
      </c>
      <c r="E9" s="13">
        <f>IF(B9&gt;0, D9/B9, 0)</f>
        <v/>
      </c>
    </row>
    <row r="10">
      <c r="A10" s="14" t="inlineStr">
        <is>
          <t>2026-02</t>
        </is>
      </c>
      <c r="B10" s="15">
        <f>SUMIFS(GIAO_DICH!$E:$E, GIAO_DICH!$B:$B, "Thu nhập", GIAO_DICH!$K:$K, A10)</f>
        <v/>
      </c>
      <c r="C10" s="15">
        <f>SUMIFS(GIAO_DICH!$E:$E, GIAO_DICH!$B:$B, "Chi phí", GIAO_DICH!$K:$K, A10)</f>
        <v/>
      </c>
      <c r="D10" s="16">
        <f>B10-C10</f>
        <v/>
      </c>
      <c r="E10" s="17">
        <f>IF(B10&gt;0, D10/B10, 0)</f>
        <v/>
      </c>
    </row>
    <row r="11">
      <c r="A11" s="10" t="inlineStr">
        <is>
          <t>2026-03</t>
        </is>
      </c>
      <c r="B11" s="11">
        <f>SUMIFS(GIAO_DICH!$E:$E, GIAO_DICH!$B:$B, "Thu nhập", GIAO_DICH!$K:$K, A11)</f>
        <v/>
      </c>
      <c r="C11" s="11">
        <f>SUMIFS(GIAO_DICH!$E:$E, GIAO_DICH!$B:$B, "Chi phí", GIAO_DICH!$K:$K, A11)</f>
        <v/>
      </c>
      <c r="D11" s="12">
        <f>B11-C11</f>
        <v/>
      </c>
      <c r="E11" s="13">
        <f>IF(B11&gt;0, D11/B11, 0)</f>
        <v/>
      </c>
    </row>
    <row r="12">
      <c r="A12" s="14" t="inlineStr">
        <is>
          <t>2026-04</t>
        </is>
      </c>
      <c r="B12" s="15">
        <f>SUMIFS(GIAO_DICH!$E:$E, GIAO_DICH!$B:$B, "Thu nhập", GIAO_DICH!$K:$K, A12)</f>
        <v/>
      </c>
      <c r="C12" s="15">
        <f>SUMIFS(GIAO_DICH!$E:$E, GIAO_DICH!$B:$B, "Chi phí", GIAO_DICH!$K:$K, A12)</f>
        <v/>
      </c>
      <c r="D12" s="16">
        <f>B12-C12</f>
        <v/>
      </c>
      <c r="E12" s="17">
        <f>IF(B12&gt;0, D12/B12, 0)</f>
        <v/>
      </c>
    </row>
    <row r="13">
      <c r="A13" s="10" t="inlineStr">
        <is>
          <t>2026-05</t>
        </is>
      </c>
      <c r="B13" s="11">
        <f>SUMIFS(GIAO_DICH!$E:$E, GIAO_DICH!$B:$B, "Thu nhập", GIAO_DICH!$K:$K, A13)</f>
        <v/>
      </c>
      <c r="C13" s="11">
        <f>SUMIFS(GIAO_DICH!$E:$E, GIAO_DICH!$B:$B, "Chi phí", GIAO_DICH!$K:$K, A13)</f>
        <v/>
      </c>
      <c r="D13" s="12">
        <f>B13-C13</f>
        <v/>
      </c>
      <c r="E13" s="13">
        <f>IF(B13&gt;0, D13/B13, 0)</f>
        <v/>
      </c>
    </row>
    <row r="14">
      <c r="A14" s="14" t="inlineStr">
        <is>
          <t>2026-06</t>
        </is>
      </c>
      <c r="B14" s="15">
        <f>SUMIFS(GIAO_DICH!$E:$E, GIAO_DICH!$B:$B, "Thu nhập", GIAO_DICH!$K:$K, A14)</f>
        <v/>
      </c>
      <c r="C14" s="15">
        <f>SUMIFS(GIAO_DICH!$E:$E, GIAO_DICH!$B:$B, "Chi phí", GIAO_DICH!$K:$K, A14)</f>
        <v/>
      </c>
      <c r="D14" s="16">
        <f>B14-C14</f>
        <v/>
      </c>
      <c r="E14" s="17">
        <f>IF(B14&gt;0, D14/B14, 0)</f>
        <v/>
      </c>
    </row>
    <row r="15">
      <c r="A15" s="10" t="inlineStr">
        <is>
          <t>2026-07</t>
        </is>
      </c>
      <c r="B15" s="11">
        <f>SUMIFS(GIAO_DICH!$E:$E, GIAO_DICH!$B:$B, "Thu nhập", GIAO_DICH!$K:$K, A15)</f>
        <v/>
      </c>
      <c r="C15" s="11">
        <f>SUMIFS(GIAO_DICH!$E:$E, GIAO_DICH!$B:$B, "Chi phí", GIAO_DICH!$K:$K, A15)</f>
        <v/>
      </c>
      <c r="D15" s="12">
        <f>B15-C15</f>
        <v/>
      </c>
      <c r="E15" s="13">
        <f>IF(B15&gt;0, D15/B15, 0)</f>
        <v/>
      </c>
    </row>
    <row r="16">
      <c r="A16" s="14" t="inlineStr">
        <is>
          <t>2026-08</t>
        </is>
      </c>
      <c r="B16" s="15">
        <f>SUMIFS(GIAO_DICH!$E:$E, GIAO_DICH!$B:$B, "Thu nhập", GIAO_DICH!$K:$K, A16)</f>
        <v/>
      </c>
      <c r="C16" s="15">
        <f>SUMIFS(GIAO_DICH!$E:$E, GIAO_DICH!$B:$B, "Chi phí", GIAO_DICH!$K:$K, A16)</f>
        <v/>
      </c>
      <c r="D16" s="16">
        <f>B16-C16</f>
        <v/>
      </c>
      <c r="E16" s="17">
        <f>IF(B16&gt;0, D16/B16, 0)</f>
        <v/>
      </c>
    </row>
    <row r="17">
      <c r="A17" s="10" t="inlineStr">
        <is>
          <t>2026-09</t>
        </is>
      </c>
      <c r="B17" s="11">
        <f>SUMIFS(GIAO_DICH!$E:$E, GIAO_DICH!$B:$B, "Thu nhập", GIAO_DICH!$K:$K, A17)</f>
        <v/>
      </c>
      <c r="C17" s="11">
        <f>SUMIFS(GIAO_DICH!$E:$E, GIAO_DICH!$B:$B, "Chi phí", GIAO_DICH!$K:$K, A17)</f>
        <v/>
      </c>
      <c r="D17" s="12">
        <f>B17-C17</f>
        <v/>
      </c>
      <c r="E17" s="13">
        <f>IF(B17&gt;0, D17/B17, 0)</f>
        <v/>
      </c>
    </row>
    <row r="18">
      <c r="A18" s="14" t="inlineStr">
        <is>
          <t>2026-10</t>
        </is>
      </c>
      <c r="B18" s="15">
        <f>SUMIFS(GIAO_DICH!$E:$E, GIAO_DICH!$B:$B, "Thu nhập", GIAO_DICH!$K:$K, A18)</f>
        <v/>
      </c>
      <c r="C18" s="15">
        <f>SUMIFS(GIAO_DICH!$E:$E, GIAO_DICH!$B:$B, "Chi phí", GIAO_DICH!$K:$K, A18)</f>
        <v/>
      </c>
      <c r="D18" s="16">
        <f>B18-C18</f>
        <v/>
      </c>
      <c r="E18" s="17">
        <f>IF(B18&gt;0, D18/B18, 0)</f>
        <v/>
      </c>
    </row>
    <row r="19">
      <c r="A19" s="10" t="inlineStr">
        <is>
          <t>2026-11</t>
        </is>
      </c>
      <c r="B19" s="11">
        <f>SUMIFS(GIAO_DICH!$E:$E, GIAO_DICH!$B:$B, "Thu nhập", GIAO_DICH!$K:$K, A19)</f>
        <v/>
      </c>
      <c r="C19" s="11">
        <f>SUMIFS(GIAO_DICH!$E:$E, GIAO_DICH!$B:$B, "Chi phí", GIAO_DICH!$K:$K, A19)</f>
        <v/>
      </c>
      <c r="D19" s="12">
        <f>B19-C19</f>
        <v/>
      </c>
      <c r="E19" s="13">
        <f>IF(B19&gt;0, D19/B19, 0)</f>
        <v/>
      </c>
    </row>
    <row r="20">
      <c r="A20" s="14" t="inlineStr">
        <is>
          <t>2026-12</t>
        </is>
      </c>
      <c r="B20" s="15">
        <f>SUMIFS(GIAO_DICH!$E:$E, GIAO_DICH!$B:$B, "Thu nhập", GIAO_DICH!$K:$K, A20)</f>
        <v/>
      </c>
      <c r="C20" s="15">
        <f>SUMIFS(GIAO_DICH!$E:$E, GIAO_DICH!$B:$B, "Chi phí", GIAO_DICH!$K:$K, A20)</f>
        <v/>
      </c>
      <c r="D20" s="16">
        <f>B20-C20</f>
        <v/>
      </c>
      <c r="E20" s="17">
        <f>IF(B20&gt;0, D20/B20, 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4:L24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30" customWidth="1" min="3" max="3"/>
    <col width="28" customWidth="1" min="4" max="4"/>
    <col width="18" customWidth="1" min="5" max="5"/>
  </cols>
  <sheetData>
    <row r="4">
      <c r="A4" s="9" t="inlineStr">
        <is>
          <t>Ngày</t>
        </is>
      </c>
      <c r="B4" s="9" t="inlineStr">
        <is>
          <t>Phân Loại</t>
        </is>
      </c>
      <c r="C4" s="9" t="inlineStr">
        <is>
          <t>Hạng Mục</t>
        </is>
      </c>
      <c r="D4" s="9" t="inlineStr">
        <is>
          <t>Nội Dung</t>
        </is>
      </c>
      <c r="E4" s="9" t="inlineStr">
        <is>
          <t>Số Tiền</t>
        </is>
      </c>
      <c r="F4" s="9" t="inlineStr">
        <is>
          <t>Tài Khoản</t>
        </is>
      </c>
      <c r="G4" s="9" t="inlineStr">
        <is>
          <t>Tồn</t>
        </is>
      </c>
      <c r="H4" s="9" t="inlineStr">
        <is>
          <t>Ghi Chú</t>
        </is>
      </c>
      <c r="I4" s="9" t="inlineStr"/>
      <c r="J4" s="9" t="inlineStr"/>
      <c r="K4" s="9" t="inlineStr">
        <is>
          <t>Tháng</t>
        </is>
      </c>
      <c r="L4" s="9" t="inlineStr">
        <is>
          <t>Năm</t>
        </is>
      </c>
    </row>
    <row r="5">
      <c r="A5" s="18" t="inlineStr">
        <is>
          <t>13/09/2026</t>
        </is>
      </c>
      <c r="B5" s="18" t="inlineStr">
        <is>
          <t>Chi phí</t>
        </is>
      </c>
      <c r="C5" s="19" t="inlineStr">
        <is>
          <t>ĂN UỐNG, SINH HOẠT THIẾT YẾU TẠO LẬP GIÁ TRỊ GIA ĐÌNH</t>
        </is>
      </c>
      <c r="D5" s="20" t="inlineStr">
        <is>
          <t>Cafe sáng</t>
        </is>
      </c>
      <c r="E5" s="12" t="n">
        <v>100000</v>
      </c>
      <c r="F5" s="19" t="inlineStr">
        <is>
          <t>Techcombank</t>
        </is>
      </c>
      <c r="G5" s="11" t="n">
        <v>12492684</v>
      </c>
      <c r="H5" s="19" t="n"/>
      <c r="I5" s="19" t="n"/>
      <c r="J5" s="19" t="n"/>
      <c r="K5" s="18">
        <f>IF(A5="","",TEXT(A5,"yyyy-mm"))</f>
        <v/>
      </c>
      <c r="L5" s="18">
        <f>IF(A5="","",YEAR(A5))</f>
        <v/>
      </c>
    </row>
    <row r="6">
      <c r="A6" s="21" t="inlineStr">
        <is>
          <t>01/02/2026</t>
        </is>
      </c>
      <c r="B6" s="21" t="inlineStr">
        <is>
          <t>Thu nhập</t>
        </is>
      </c>
      <c r="C6" s="22" t="inlineStr">
        <is>
          <t>* * *</t>
        </is>
      </c>
      <c r="D6" s="23" t="inlineStr">
        <is>
          <t>Vay tiền</t>
        </is>
      </c>
      <c r="E6" s="16" t="n">
        <v>7500000</v>
      </c>
      <c r="F6" s="22" t="inlineStr">
        <is>
          <t>Techcombank</t>
        </is>
      </c>
      <c r="G6" s="15" t="n">
        <v>12592684</v>
      </c>
      <c r="H6" s="22" t="n"/>
      <c r="I6" s="22" t="n"/>
      <c r="J6" s="22" t="n"/>
      <c r="K6" s="21">
        <f>IF(A6="","",TEXT(A6,"yyyy-mm"))</f>
        <v/>
      </c>
      <c r="L6" s="21">
        <f>IF(A6="","",YEAR(A6))</f>
        <v/>
      </c>
    </row>
    <row r="7">
      <c r="A7" s="18" t="inlineStr">
        <is>
          <t>01/02/2026</t>
        </is>
      </c>
      <c r="B7" s="18" t="inlineStr">
        <is>
          <t>Chi phí</t>
        </is>
      </c>
      <c r="C7" s="19" t="inlineStr">
        <is>
          <t>* * *</t>
        </is>
      </c>
      <c r="D7" s="20" t="inlineStr">
        <is>
          <t>Thu nhập</t>
        </is>
      </c>
      <c r="E7" s="12" t="n">
        <v>7500000</v>
      </c>
      <c r="F7" s="19" t="inlineStr">
        <is>
          <t>Techcombank</t>
        </is>
      </c>
      <c r="G7" s="11" t="n">
        <v>5092684</v>
      </c>
      <c r="H7" s="19" t="n"/>
      <c r="I7" s="19" t="n"/>
      <c r="J7" s="19" t="n"/>
      <c r="K7" s="18">
        <f>IF(A7="","",TEXT(A7,"yyyy-mm"))</f>
        <v/>
      </c>
      <c r="L7" s="18">
        <f>IF(A7="","",YEAR(A7))</f>
        <v/>
      </c>
    </row>
    <row r="8">
      <c r="A8" s="21" t="inlineStr">
        <is>
          <t>01/02/2026</t>
        </is>
      </c>
      <c r="B8" s="21" t="inlineStr">
        <is>
          <t>Chi phí</t>
        </is>
      </c>
      <c r="C8" s="22" t="inlineStr">
        <is>
          <t>* * *</t>
        </is>
      </c>
      <c r="D8" s="23" t="inlineStr">
        <is>
          <t>Thu nhập</t>
        </is>
      </c>
      <c r="E8" s="16" t="n">
        <v>3333000</v>
      </c>
      <c r="F8" s="22" t="inlineStr">
        <is>
          <t>Techcombank</t>
        </is>
      </c>
      <c r="G8" s="15" t="n">
        <v>12592684</v>
      </c>
      <c r="H8" s="22" t="n"/>
      <c r="I8" s="22" t="n"/>
      <c r="J8" s="22" t="n"/>
      <c r="K8" s="21">
        <f>IF(A8="","",TEXT(A8,"yyyy-mm"))</f>
        <v/>
      </c>
      <c r="L8" s="21">
        <f>IF(A8="","",YEAR(A8))</f>
        <v/>
      </c>
    </row>
    <row r="9">
      <c r="A9" s="18" t="inlineStr">
        <is>
          <t>01/02/2026</t>
        </is>
      </c>
      <c r="B9" s="18" t="inlineStr">
        <is>
          <t>Thu nhập</t>
        </is>
      </c>
      <c r="C9" s="19" t="inlineStr">
        <is>
          <t>THU NHẬP TỪ LÀM THUÊ</t>
        </is>
      </c>
      <c r="D9" s="20" t="inlineStr">
        <is>
          <t>Thu nhập</t>
        </is>
      </c>
      <c r="E9" s="12" t="n">
        <v>1700000</v>
      </c>
      <c r="F9" s="19" t="inlineStr">
        <is>
          <t>Techcombank</t>
        </is>
      </c>
      <c r="G9" s="11" t="n">
        <v>15925684</v>
      </c>
      <c r="H9" s="19" t="n"/>
      <c r="I9" s="19" t="n"/>
      <c r="J9" s="19" t="n"/>
      <c r="K9" s="18">
        <f>IF(A9="","",TEXT(A9,"yyyy-mm"))</f>
        <v/>
      </c>
      <c r="L9" s="18">
        <f>IF(A9="","",YEAR(A9))</f>
        <v/>
      </c>
    </row>
    <row r="10">
      <c r="A10" s="21" t="inlineStr">
        <is>
          <t>01/02/2026</t>
        </is>
      </c>
      <c r="B10" s="21" t="inlineStr">
        <is>
          <t>Thu nhập</t>
        </is>
      </c>
      <c r="C10" s="22" t="inlineStr">
        <is>
          <t>THU NHẬP TỪ LÀM THUÊ</t>
        </is>
      </c>
      <c r="D10" s="23" t="inlineStr">
        <is>
          <t>Thu nhập</t>
        </is>
      </c>
      <c r="E10" s="16" t="n">
        <v>1500000</v>
      </c>
      <c r="F10" s="22" t="inlineStr">
        <is>
          <t>Techcombank</t>
        </is>
      </c>
      <c r="G10" s="15" t="n">
        <v>14225684</v>
      </c>
      <c r="H10" s="22" t="n"/>
      <c r="I10" s="22" t="n"/>
      <c r="J10" s="22" t="n"/>
      <c r="K10" s="21">
        <f>IF(A10="","",TEXT(A10,"yyyy-mm"))</f>
        <v/>
      </c>
      <c r="L10" s="21">
        <f>IF(A10="","",YEAR(A10))</f>
        <v/>
      </c>
    </row>
    <row r="11">
      <c r="A11" s="18" t="inlineStr">
        <is>
          <t>01/02/2026</t>
        </is>
      </c>
      <c r="B11" s="18" t="inlineStr">
        <is>
          <t>Chi phí</t>
        </is>
      </c>
      <c r="C11" s="19" t="inlineStr">
        <is>
          <t>HIẾU HỈ, ĐÁM XÁ XÂY TẠO LẬP MỐI QUAN HỆ</t>
        </is>
      </c>
      <c r="D11" s="20" t="inlineStr">
        <is>
          <t>Mua loa pháp thoại cho Mợ Nga</t>
        </is>
      </c>
      <c r="E11" s="12" t="n">
        <v>440000</v>
      </c>
      <c r="F11" s="19" t="inlineStr">
        <is>
          <t>Techcombank</t>
        </is>
      </c>
      <c r="G11" s="11" t="n">
        <v>12725684</v>
      </c>
      <c r="H11" s="19" t="n"/>
      <c r="I11" s="19" t="n"/>
      <c r="J11" s="19" t="n"/>
      <c r="K11" s="18">
        <f>IF(A11="","",TEXT(A11,"yyyy-mm"))</f>
        <v/>
      </c>
      <c r="L11" s="18">
        <f>IF(A11="","",YEAR(A11))</f>
        <v/>
      </c>
    </row>
    <row r="12">
      <c r="A12" s="21" t="inlineStr">
        <is>
          <t>01/02/2026</t>
        </is>
      </c>
      <c r="B12" s="21" t="inlineStr">
        <is>
          <t>Thu nhập</t>
        </is>
      </c>
      <c r="C12" s="22" t="inlineStr">
        <is>
          <t>THU NHẬP TỪ LÀM THUÊ</t>
        </is>
      </c>
      <c r="D12" s="23" t="inlineStr">
        <is>
          <t>Thu nhập kinh doanh</t>
        </is>
      </c>
      <c r="E12" s="16" t="n">
        <v>2812000</v>
      </c>
      <c r="F12" s="22" t="inlineStr">
        <is>
          <t>Techcombank</t>
        </is>
      </c>
      <c r="G12" s="15" t="n">
        <v>13165684</v>
      </c>
      <c r="H12" s="22" t="n"/>
      <c r="I12" s="22" t="n"/>
      <c r="J12" s="22" t="n"/>
      <c r="K12" s="21">
        <f>IF(A12="","",TEXT(A12,"yyyy-mm"))</f>
        <v/>
      </c>
      <c r="L12" s="21">
        <f>IF(A12="","",YEAR(A12))</f>
        <v/>
      </c>
    </row>
    <row r="13">
      <c r="A13" s="18" t="inlineStr">
        <is>
          <t>01/02/2026</t>
        </is>
      </c>
      <c r="B13" s="18" t="inlineStr">
        <is>
          <t>Thu nhập</t>
        </is>
      </c>
      <c r="C13" s="19" t="inlineStr">
        <is>
          <t>THU NHẬP KHÁC</t>
        </is>
      </c>
      <c r="D13" s="20" t="inlineStr">
        <is>
          <t>Thu nhập kinh doanh</t>
        </is>
      </c>
      <c r="E13" s="12" t="n">
        <v>295565</v>
      </c>
      <c r="F13" s="19" t="inlineStr">
        <is>
          <t>Techcombank</t>
        </is>
      </c>
      <c r="G13" s="11" t="n">
        <v>10353684</v>
      </c>
      <c r="H13" s="19" t="n"/>
      <c r="I13" s="19" t="n"/>
      <c r="J13" s="19" t="n"/>
      <c r="K13" s="18">
        <f>IF(A13="","",TEXT(A13,"yyyy-mm"))</f>
        <v/>
      </c>
      <c r="L13" s="18">
        <f>IF(A13="","",YEAR(A13))</f>
        <v/>
      </c>
    </row>
    <row r="14">
      <c r="A14" s="21" t="inlineStr">
        <is>
          <t>01/02/2026</t>
        </is>
      </c>
      <c r="B14" s="21" t="inlineStr">
        <is>
          <t>Thu nhập</t>
        </is>
      </c>
      <c r="C14" s="22" t="inlineStr">
        <is>
          <t>THU NHẬP TỪ LÀM THUÊ</t>
        </is>
      </c>
      <c r="D14" s="23" t="inlineStr">
        <is>
          <t>Thu nhập</t>
        </is>
      </c>
      <c r="E14" s="16" t="n">
        <v>1500000</v>
      </c>
      <c r="F14" s="22" t="inlineStr">
        <is>
          <t>Techcombank</t>
        </is>
      </c>
      <c r="G14" s="15" t="n">
        <v>10058119</v>
      </c>
      <c r="H14" s="22" t="n"/>
      <c r="I14" s="22" t="n"/>
      <c r="J14" s="22" t="n"/>
      <c r="K14" s="21">
        <f>IF(A14="","",TEXT(A14,"yyyy-mm"))</f>
        <v/>
      </c>
      <c r="L14" s="21">
        <f>IF(A14="","",YEAR(A14))</f>
        <v/>
      </c>
    </row>
    <row r="15">
      <c r="A15" s="18" t="inlineStr">
        <is>
          <t>01/02/2026</t>
        </is>
      </c>
      <c r="B15" s="18" t="inlineStr">
        <is>
          <t>Chi phí</t>
        </is>
      </c>
      <c r="C15" s="19" t="inlineStr">
        <is>
          <t>ĂN UỐNG, SINH HOẠT THIẾT YẾU TẠO LẬP GIÁ TRỊ GIA ĐÌNH</t>
        </is>
      </c>
      <c r="D15" s="20" t="inlineStr">
        <is>
          <t>Tiền ăn</t>
        </is>
      </c>
      <c r="E15" s="12" t="n">
        <v>40000</v>
      </c>
      <c r="F15" s="19" t="inlineStr">
        <is>
          <t>Techcombank</t>
        </is>
      </c>
      <c r="G15" s="11" t="n">
        <v>8558119</v>
      </c>
      <c r="H15" s="19" t="n"/>
      <c r="I15" s="19" t="n"/>
      <c r="J15" s="19" t="n"/>
      <c r="K15" s="18">
        <f>IF(A15="","",TEXT(A15,"yyyy-mm"))</f>
        <v/>
      </c>
      <c r="L15" s="18">
        <f>IF(A15="","",YEAR(A15))</f>
        <v/>
      </c>
    </row>
    <row r="16">
      <c r="A16" s="21" t="inlineStr">
        <is>
          <t>01/02/2026</t>
        </is>
      </c>
      <c r="B16" s="21" t="inlineStr">
        <is>
          <t>Thu nhập</t>
        </is>
      </c>
      <c r="C16" s="22" t="inlineStr">
        <is>
          <t>THU NHẬP TỪ LÀM THUÊ</t>
        </is>
      </c>
      <c r="D16" s="23" t="inlineStr">
        <is>
          <t>Duy CK</t>
        </is>
      </c>
      <c r="E16" s="16" t="n">
        <v>3334000</v>
      </c>
      <c r="F16" s="22" t="inlineStr">
        <is>
          <t>Techcombank</t>
        </is>
      </c>
      <c r="G16" s="15" t="n">
        <v>8598119</v>
      </c>
      <c r="H16" s="22" t="n"/>
      <c r="I16" s="22" t="n"/>
      <c r="J16" s="22" t="n"/>
      <c r="K16" s="21">
        <f>IF(A16="","",TEXT(A16,"yyyy-mm"))</f>
        <v/>
      </c>
      <c r="L16" s="21">
        <f>IF(A16="","",YEAR(A16))</f>
        <v/>
      </c>
    </row>
    <row r="17">
      <c r="A17" s="18" t="inlineStr">
        <is>
          <t>01/02/2026</t>
        </is>
      </c>
      <c r="B17" s="18" t="inlineStr">
        <is>
          <t>Thu nhập</t>
        </is>
      </c>
      <c r="C17" s="19" t="inlineStr">
        <is>
          <t>THU NHẬP KHÁC</t>
        </is>
      </c>
      <c r="D17" s="20" t="inlineStr">
        <is>
          <t>Tiền hoa hồng</t>
        </is>
      </c>
      <c r="E17" s="12" t="n">
        <v>422000</v>
      </c>
      <c r="F17" s="19" t="inlineStr">
        <is>
          <t>Techcombank</t>
        </is>
      </c>
      <c r="G17" s="11" t="n">
        <v>5264119</v>
      </c>
      <c r="H17" s="19" t="n"/>
      <c r="I17" s="19" t="n"/>
      <c r="J17" s="19" t="n"/>
      <c r="K17" s="18">
        <f>IF(A17="","",TEXT(A17,"yyyy-mm"))</f>
        <v/>
      </c>
      <c r="L17" s="18">
        <f>IF(A17="","",YEAR(A17))</f>
        <v/>
      </c>
    </row>
    <row r="18">
      <c r="A18" s="21" t="inlineStr">
        <is>
          <t>01/02/2026</t>
        </is>
      </c>
      <c r="B18" s="21" t="inlineStr">
        <is>
          <t>Chi phí</t>
        </is>
      </c>
      <c r="C18" s="22" t="inlineStr">
        <is>
          <t>ĂN UỐNG, SINH HOẠT THIẾT YẾU TẠO LẬP GIÁ TRỊ GIA ĐÌNH</t>
        </is>
      </c>
      <c r="D18" s="23" t="inlineStr">
        <is>
          <t>Tiền ăn</t>
        </is>
      </c>
      <c r="E18" s="16" t="n">
        <v>311600</v>
      </c>
      <c r="F18" s="22" t="inlineStr">
        <is>
          <t>Techcombank</t>
        </is>
      </c>
      <c r="G18" s="15" t="n">
        <v>4842119</v>
      </c>
      <c r="H18" s="22" t="n"/>
      <c r="I18" s="22" t="n"/>
      <c r="J18" s="22" t="n"/>
      <c r="K18" s="21">
        <f>IF(A18="","",TEXT(A18,"yyyy-mm"))</f>
        <v/>
      </c>
      <c r="L18" s="21">
        <f>IF(A18="","",YEAR(A18))</f>
        <v/>
      </c>
    </row>
    <row r="19">
      <c r="A19" s="18" t="inlineStr">
        <is>
          <t>01/02/2026</t>
        </is>
      </c>
      <c r="B19" s="18" t="inlineStr">
        <is>
          <t>Chi phí</t>
        </is>
      </c>
      <c r="C19" s="19" t="inlineStr">
        <is>
          <t>MUA SẮM ĐỒ ĐẠC, VẬT DỤNG CÁ NHÂN, GIA ĐÌNH</t>
        </is>
      </c>
      <c r="D19" s="20" t="inlineStr">
        <is>
          <t>Mua máy tính</t>
        </is>
      </c>
      <c r="E19" s="12" t="n">
        <v>750000</v>
      </c>
      <c r="F19" s="19" t="inlineStr">
        <is>
          <t>Techcombank</t>
        </is>
      </c>
      <c r="G19" s="11" t="n">
        <v>5153719</v>
      </c>
      <c r="H19" s="19" t="n"/>
      <c r="I19" s="19" t="n"/>
      <c r="J19" s="19" t="n"/>
      <c r="K19" s="18">
        <f>IF(A19="","",TEXT(A19,"yyyy-mm"))</f>
        <v/>
      </c>
      <c r="L19" s="18">
        <f>IF(A19="","",YEAR(A19))</f>
        <v/>
      </c>
    </row>
    <row r="20">
      <c r="A20" s="21" t="inlineStr">
        <is>
          <t>01/02/2026</t>
        </is>
      </c>
      <c r="B20" s="21" t="inlineStr">
        <is>
          <t>Chi phí</t>
        </is>
      </c>
      <c r="C20" s="22" t="inlineStr">
        <is>
          <t>ĂN UỐNG, SINH HOẠT THIẾT YẾU TẠO LẬP GIÁ TRỊ GIA ĐÌNH</t>
        </is>
      </c>
      <c r="D20" s="23" t="inlineStr">
        <is>
          <t>Tiền ăn</t>
        </is>
      </c>
      <c r="E20" s="16" t="n">
        <v>210000</v>
      </c>
      <c r="F20" s="22" t="inlineStr">
        <is>
          <t>Techcombank</t>
        </is>
      </c>
      <c r="G20" s="15" t="n">
        <v>5903719</v>
      </c>
      <c r="H20" s="22" t="n"/>
      <c r="I20" s="22" t="n"/>
      <c r="J20" s="22" t="n"/>
      <c r="K20" s="21">
        <f>IF(A20="","",TEXT(A20,"yyyy-mm"))</f>
        <v/>
      </c>
      <c r="L20" s="21">
        <f>IF(A20="","",YEAR(A20))</f>
        <v/>
      </c>
    </row>
    <row r="21">
      <c r="A21" s="18" t="inlineStr">
        <is>
          <t>01/02/2026</t>
        </is>
      </c>
      <c r="B21" s="18" t="inlineStr">
        <is>
          <t>Chi phí</t>
        </is>
      </c>
      <c r="C21" s="19" t="inlineStr">
        <is>
          <t>* * *</t>
        </is>
      </c>
      <c r="D21" s="20" t="inlineStr">
        <is>
          <t>Tra tiền</t>
        </is>
      </c>
      <c r="E21" s="12" t="n">
        <v>1912000</v>
      </c>
      <c r="F21" s="19" t="inlineStr">
        <is>
          <t>Techcombank</t>
        </is>
      </c>
      <c r="G21" s="11" t="n">
        <v>6113719</v>
      </c>
      <c r="H21" s="19" t="n"/>
      <c r="I21" s="19" t="n"/>
      <c r="J21" s="19" t="n"/>
      <c r="K21" s="18">
        <f>IF(A21="","",TEXT(A21,"yyyy-mm"))</f>
        <v/>
      </c>
      <c r="L21" s="18">
        <f>IF(A21="","",YEAR(A21))</f>
        <v/>
      </c>
    </row>
    <row r="22">
      <c r="A22" s="21" t="inlineStr">
        <is>
          <t>01/02/2026</t>
        </is>
      </c>
      <c r="B22" s="21" t="inlineStr">
        <is>
          <t>Chi phí</t>
        </is>
      </c>
      <c r="C22" s="22" t="inlineStr">
        <is>
          <t>ĂN UỐNG, SINH HOẠT THIẾT YẾU GIA ĐÌNH</t>
        </is>
      </c>
      <c r="D22" s="23" t="inlineStr">
        <is>
          <t>Tiền ăn</t>
        </is>
      </c>
      <c r="E22" s="16" t="n">
        <v>105000</v>
      </c>
      <c r="F22" s="22" t="inlineStr">
        <is>
          <t>Techcombank</t>
        </is>
      </c>
      <c r="G22" s="15" t="n">
        <v>8025719</v>
      </c>
      <c r="H22" s="22" t="n"/>
      <c r="I22" s="22" t="n"/>
      <c r="J22" s="22" t="n"/>
      <c r="K22" s="21">
        <f>IF(A22="","",TEXT(A22,"yyyy-mm"))</f>
        <v/>
      </c>
      <c r="L22" s="21">
        <f>IF(A22="","",YEAR(A22))</f>
        <v/>
      </c>
    </row>
    <row r="23">
      <c r="A23" s="18" t="inlineStr">
        <is>
          <t>18/01/2026</t>
        </is>
      </c>
      <c r="B23" s="18" t="inlineStr">
        <is>
          <t>Chi phí</t>
        </is>
      </c>
      <c r="C23" s="19" t="inlineStr">
        <is>
          <t>ĂN UỐNG, SINH HOẠT THIẾT YẾU GIA ĐÌNH</t>
        </is>
      </c>
      <c r="D23" s="20" t="inlineStr">
        <is>
          <t>Tiền ăn</t>
        </is>
      </c>
      <c r="E23" s="12" t="n">
        <v>50000</v>
      </c>
      <c r="F23" s="19" t="inlineStr">
        <is>
          <t>Techcombank</t>
        </is>
      </c>
      <c r="G23" s="11" t="n">
        <v>8130719</v>
      </c>
      <c r="H23" s="19" t="n"/>
      <c r="I23" s="19" t="n"/>
      <c r="J23" s="19" t="n"/>
      <c r="K23" s="18">
        <f>IF(A23="","",TEXT(A23,"yyyy-mm"))</f>
        <v/>
      </c>
      <c r="L23" s="18">
        <f>IF(A23="","",YEAR(A23))</f>
        <v/>
      </c>
    </row>
    <row r="24">
      <c r="A24" s="21" t="inlineStr">
        <is>
          <t>18/01/2026</t>
        </is>
      </c>
      <c r="B24" s="21" t="inlineStr">
        <is>
          <t>Chi phí</t>
        </is>
      </c>
      <c r="C24" s="22" t="inlineStr">
        <is>
          <t>ĂN UỐNG, SINH HOẠT THIẾT YẾU TẠO LẬP GIÁ TRỊ GIA ĐÌNH</t>
        </is>
      </c>
      <c r="D24" s="23" t="inlineStr">
        <is>
          <t>Tiền ăn</t>
        </is>
      </c>
      <c r="E24" s="16" t="n">
        <v>177000</v>
      </c>
      <c r="F24" s="22" t="inlineStr">
        <is>
          <t>Techcombank</t>
        </is>
      </c>
      <c r="G24" s="15" t="n">
        <v>8180719</v>
      </c>
      <c r="H24" s="22" t="n"/>
      <c r="I24" s="22" t="n"/>
      <c r="J24" s="22" t="n"/>
      <c r="K24" s="21">
        <f>IF(A24="","",TEXT(A24,"yyyy-mm"))</f>
        <v/>
      </c>
      <c r="L24" s="21">
        <f>IF(A24="","",YEAR(A24))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4:F13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8" customWidth="1" min="3" max="3"/>
    <col width="18" customWidth="1" min="4" max="4"/>
    <col width="18" customWidth="1" min="5" max="5"/>
    <col width="20" customWidth="1" min="6" max="6"/>
  </cols>
  <sheetData>
    <row r="4">
      <c r="A4" s="9" t="inlineStr">
        <is>
          <t>Tên Tài Khoản</t>
        </is>
      </c>
      <c r="B4" s="9" t="inlineStr">
        <is>
          <t>Phân Loại</t>
        </is>
      </c>
      <c r="C4" s="9" t="inlineStr">
        <is>
          <t>Số Dư Ban Đầu</t>
        </is>
      </c>
      <c r="D4" s="9" t="inlineStr">
        <is>
          <t>Tổng Tiền Vào</t>
        </is>
      </c>
      <c r="E4" s="9" t="inlineStr">
        <is>
          <t>Tổng Tiền Ra</t>
        </is>
      </c>
      <c r="F4" s="9" t="inlineStr">
        <is>
          <t>Số Dư Hiện Tại</t>
        </is>
      </c>
    </row>
    <row r="5">
      <c r="A5" s="20" t="inlineStr">
        <is>
          <t>Tiền Mặt / Ví</t>
        </is>
      </c>
      <c r="B5" s="18" t="inlineStr">
        <is>
          <t>Tài sản</t>
        </is>
      </c>
      <c r="C5" s="11" t="n">
        <v>5000000</v>
      </c>
      <c r="D5" s="11">
        <f>SUMIFS(GIAO_DICH!$E:$E, GIAO_DICH!$B:$B, "Thu nhập", GIAO_DICH!$F:$F, A5)</f>
        <v/>
      </c>
      <c r="E5" s="11">
        <f>SUMIFS(GIAO_DICH!$E:$E, GIAO_DICH!$B:$B, "Chi phí", GIAO_DICH!$F:$F, A5)</f>
        <v/>
      </c>
      <c r="F5" s="12">
        <f>IF(B5="Tài sản", C5+D5-E5, C5+E5-D5)</f>
        <v/>
      </c>
    </row>
    <row r="6">
      <c r="A6" s="20" t="inlineStr">
        <is>
          <t>Techcombank (Chính)</t>
        </is>
      </c>
      <c r="B6" s="18" t="inlineStr">
        <is>
          <t>Tài sản</t>
        </is>
      </c>
      <c r="C6" s="11" t="n">
        <v>45000000</v>
      </c>
      <c r="D6" s="11">
        <f>SUMIFS(GIAO_DICH!$E:$E, GIAO_DICH!$B:$B, "Thu nhập", GIAO_DICH!$F:$F, A6)</f>
        <v/>
      </c>
      <c r="E6" s="11">
        <f>SUMIFS(GIAO_DICH!$E:$E, GIAO_DICH!$B:$B, "Chi phí", GIAO_DICH!$F:$F, A6)</f>
        <v/>
      </c>
      <c r="F6" s="12">
        <f>IF(B6="Tài sản", C6+D6-E6, C6+E6-D6)</f>
        <v/>
      </c>
    </row>
    <row r="7">
      <c r="A7" s="20" t="inlineStr">
        <is>
          <t>Vietcombank (Tiết kiệm)</t>
        </is>
      </c>
      <c r="B7" s="18" t="inlineStr">
        <is>
          <t>Tài sản</t>
        </is>
      </c>
      <c r="C7" s="11" t="n">
        <v>120000000</v>
      </c>
      <c r="D7" s="11">
        <f>SUMIFS(GIAO_DICH!$E:$E, GIAO_DICH!$B:$B, "Thu nhập", GIAO_DICH!$F:$F, A7)</f>
        <v/>
      </c>
      <c r="E7" s="11">
        <f>SUMIFS(GIAO_DICH!$E:$E, GIAO_DICH!$B:$B, "Chi phí", GIAO_DICH!$F:$F, A7)</f>
        <v/>
      </c>
      <c r="F7" s="12">
        <f>IF(B7="Tài sản", C7+D7-E7, C7+E7-D7)</f>
        <v/>
      </c>
    </row>
    <row r="8">
      <c r="A8" s="20" t="inlineStr">
        <is>
          <t>Tài Khoản Chứng Khoán</t>
        </is>
      </c>
      <c r="B8" s="18" t="inlineStr">
        <is>
          <t>Tài sản</t>
        </is>
      </c>
      <c r="C8" s="11" t="n">
        <v>80000000</v>
      </c>
      <c r="D8" s="11">
        <f>SUMIFS(GIAO_DICH!$E:$E, GIAO_DICH!$B:$B, "Thu nhập", GIAO_DICH!$F:$F, A8)</f>
        <v/>
      </c>
      <c r="E8" s="11">
        <f>SUMIFS(GIAO_DICH!$E:$E, GIAO_DICH!$B:$B, "Chi phí", GIAO_DICH!$F:$F, A8)</f>
        <v/>
      </c>
      <c r="F8" s="12">
        <f>IF(B8="Tài sản", C8+D8-E8, C8+E8-D8)</f>
        <v/>
      </c>
    </row>
    <row r="9">
      <c r="A9" s="20" t="inlineStr">
        <is>
          <t>Thẻ Tín Dụng</t>
        </is>
      </c>
      <c r="B9" s="18" t="inlineStr">
        <is>
          <t>Nợ</t>
        </is>
      </c>
      <c r="C9" s="11" t="n">
        <v>0</v>
      </c>
      <c r="D9" s="11">
        <f>SUMIFS(GIAO_DICH!$E:$E, GIAO_DICH!$B:$B, "Thu nhập", GIAO_DICH!$F:$F, A9)</f>
        <v/>
      </c>
      <c r="E9" s="11">
        <f>SUMIFS(GIAO_DICH!$E:$E, GIAO_DICH!$B:$B, "Chi phí", GIAO_DICH!$F:$F, A9)</f>
        <v/>
      </c>
      <c r="F9" s="12">
        <f>IF(B9="Tài sản", C9+D9-E9, C9+E9-D9)</f>
        <v/>
      </c>
    </row>
    <row r="10">
      <c r="A10" s="20" t="inlineStr">
        <is>
          <t>Khoản Vay Khác</t>
        </is>
      </c>
      <c r="B10" s="18" t="inlineStr">
        <is>
          <t>Nợ</t>
        </is>
      </c>
      <c r="C10" s="11" t="n">
        <v>0</v>
      </c>
      <c r="D10" s="11">
        <f>SUMIFS(GIAO_DICH!$E:$E, GIAO_DICH!$B:$B, "Thu nhập", GIAO_DICH!$F:$F, A10)</f>
        <v/>
      </c>
      <c r="E10" s="11">
        <f>SUMIFS(GIAO_DICH!$E:$E, GIAO_DICH!$B:$B, "Chi phí", GIAO_DICH!$F:$F, A10)</f>
        <v/>
      </c>
      <c r="F10" s="12">
        <f>IF(B10="Tài sản", C10+D10-E10, C10+E10-D10)</f>
        <v/>
      </c>
    </row>
    <row r="11">
      <c r="A11" s="24" t="inlineStr">
        <is>
          <t>TỔNG TÀI SẢN (ASSETS)</t>
        </is>
      </c>
      <c r="F11" s="25">
        <f>SUMIF(B5:B10, "Tài sản", F5:F10)</f>
        <v/>
      </c>
    </row>
    <row r="12">
      <c r="A12" s="24" t="inlineStr">
        <is>
          <t>TỔNG NỢ (LIABILITIES)</t>
        </is>
      </c>
      <c r="F12" s="25">
        <f>SUMIF(B5:B10, "Nợ", F5:F10)</f>
        <v/>
      </c>
    </row>
    <row r="13">
      <c r="A13" s="26" t="inlineStr">
        <is>
          <t>GIÁ TRỊ RÒNG (NET WORTH)</t>
        </is>
      </c>
      <c r="F13" s="25">
        <f>F11-F12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2026-09-13T18:02:41Z</dcterms:created>
  <dcterms:modified xmlns:dcterms="http://purl.org/dc/terms/" xmlns:xsi="http://www.w3.org/2001/XMLSchema-instance" xsi:type="dcterms:W3CDTF">2026-09-13T18:02:41Z</dcterms:modified>
</cp:coreProperties>
</file>